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onnallon.LANGROUP\Desktop\Emmitsburg-Taneytown\GeMS data\SUBMITTAL PACKAGES\"/>
    </mc:Choice>
  </mc:AlternateContent>
  <bookViews>
    <workbookView xWindow="0" yWindow="0" windowWidth="21630" windowHeight="72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35" i="1" l="1"/>
  <c r="L30" i="1"/>
  <c r="L28" i="1"/>
  <c r="L26" i="1"/>
  <c r="L25" i="1"/>
  <c r="L24" i="1"/>
  <c r="L23" i="1"/>
  <c r="L18" i="1"/>
  <c r="L16" i="1"/>
  <c r="L13" i="1"/>
  <c r="L11" i="1"/>
  <c r="L9" i="1"/>
  <c r="L6" i="1"/>
</calcChain>
</file>

<file path=xl/sharedStrings.xml><?xml version="1.0" encoding="utf-8"?>
<sst xmlns="http://schemas.openxmlformats.org/spreadsheetml/2006/main" count="306" uniqueCount="151">
  <si>
    <t>DMU Contents</t>
  </si>
  <si>
    <t>Geolex Results</t>
  </si>
  <si>
    <t>Author Review</t>
  </si>
  <si>
    <t>HierarchyKey</t>
  </si>
  <si>
    <t>MapUnit</t>
  </si>
  <si>
    <t>Name</t>
  </si>
  <si>
    <t>Fullname</t>
  </si>
  <si>
    <t>Age</t>
  </si>
  <si>
    <t>Extent</t>
  </si>
  <si>
    <t>GeolexID</t>
  </si>
  <si>
    <t>Usage</t>
  </si>
  <si>
    <t>URL</t>
  </si>
  <si>
    <t>Extent Match?</t>
  </si>
  <si>
    <t>Usage Match?</t>
  </si>
  <si>
    <t>Age Match?</t>
  </si>
  <si>
    <t>Remarks</t>
  </si>
  <si>
    <t>References</t>
  </si>
  <si>
    <t>1-1</t>
  </si>
  <si>
    <t>Qal</t>
  </si>
  <si>
    <t>Alluvium</t>
  </si>
  <si>
    <t>Quaternary</t>
  </si>
  <si>
    <t>MD</t>
  </si>
  <si>
    <t>no</t>
  </si>
  <si>
    <t>1-2</t>
  </si>
  <si>
    <t>Qt</t>
  </si>
  <si>
    <t>Terrace Deposits</t>
  </si>
  <si>
    <t>1-3</t>
  </si>
  <si>
    <t>Qc</t>
  </si>
  <si>
    <t>Colluvium</t>
  </si>
  <si>
    <t>2</t>
  </si>
  <si>
    <t>Jd</t>
  </si>
  <si>
    <t>Jurassic Dike(s)</t>
  </si>
  <si>
    <t>Jurassic</t>
  </si>
  <si>
    <t>Jurassic System*</t>
  </si>
  <si>
    <t>Mesozoic*</t>
  </si>
  <si>
    <t>2-a</t>
  </si>
  <si>
    <t>Jurassic Period*</t>
  </si>
  <si>
    <t>3</t>
  </si>
  <si>
    <t>Trtm</t>
  </si>
  <si>
    <t>Thermally Metamorphosed Rocks</t>
  </si>
  <si>
    <t>Triassic</t>
  </si>
  <si>
    <t>4</t>
  </si>
  <si>
    <t>Trg</t>
  </si>
  <si>
    <t>Gettysburg Formation</t>
  </si>
  <si>
    <t>Gettysburg</t>
  </si>
  <si>
    <t>Gettysburg Formation of Newark Supergroup</t>
  </si>
  <si>
    <t>Late Triassic to Early Jurassic*</t>
  </si>
  <si>
    <t>MD, PA</t>
  </si>
  <si>
    <t>yes</t>
  </si>
  <si>
    <t>4-a</t>
  </si>
  <si>
    <t>Gettysburg Formation of Newark Group</t>
  </si>
  <si>
    <t>PA</t>
  </si>
  <si>
    <t>4-1</t>
  </si>
  <si>
    <t>Trgh</t>
  </si>
  <si>
    <t>Heidlersburg Member</t>
  </si>
  <si>
    <t>Gettysburg Formation, Heidlersburg Member</t>
  </si>
  <si>
    <t>Heidlersburg</t>
  </si>
  <si>
    <t>Heidlersburg Sandstone Member of Gettysburg Formation</t>
  </si>
  <si>
    <t>Triassic, Late*</t>
  </si>
  <si>
    <t>4-1-a</t>
  </si>
  <si>
    <t>Heidlersburg Member of Gettysburg Formation</t>
  </si>
  <si>
    <t>5</t>
  </si>
  <si>
    <t>Trn</t>
  </si>
  <si>
    <t>New Oxford Formation</t>
  </si>
  <si>
    <t>New Oxford</t>
  </si>
  <si>
    <t>New Oxford Formation of Newark Supergroup</t>
  </si>
  <si>
    <t>PA, MD</t>
  </si>
  <si>
    <t>5-a</t>
  </si>
  <si>
    <t>New Oxford Formation of Newark Group</t>
  </si>
  <si>
    <t>5-b</t>
  </si>
  <si>
    <t>6</t>
  </si>
  <si>
    <t>Cfu</t>
  </si>
  <si>
    <t>Frederick Formation</t>
  </si>
  <si>
    <t>Cambrian</t>
  </si>
  <si>
    <t>Frederick</t>
  </si>
  <si>
    <t>Frederick Limestone</t>
  </si>
  <si>
    <t>Cambrian*</t>
  </si>
  <si>
    <t>MD, PA, VA</t>
  </si>
  <si>
    <t>6-a</t>
  </si>
  <si>
    <t>7</t>
  </si>
  <si>
    <t>Ch</t>
  </si>
  <si>
    <t>Harpers Formation</t>
  </si>
  <si>
    <t>Harpers</t>
  </si>
  <si>
    <t>Harpers Formation of Chilhowee Group</t>
  </si>
  <si>
    <t>Early Cambrian*</t>
  </si>
  <si>
    <t>MD, PA, VA, WV</t>
  </si>
  <si>
    <t>7-a</t>
  </si>
  <si>
    <t>Harpers Phyllite of Chilhowee Group</t>
  </si>
  <si>
    <t>7-b</t>
  </si>
  <si>
    <t>Harpers Schist</t>
  </si>
  <si>
    <t>7-c</t>
  </si>
  <si>
    <t>Harpers Shale of Chilhowee Group</t>
  </si>
  <si>
    <t>VA, WV</t>
  </si>
  <si>
    <t>7-d</t>
  </si>
  <si>
    <t>8-1</t>
  </si>
  <si>
    <t>Cwo</t>
  </si>
  <si>
    <t>Owens Creek Member</t>
  </si>
  <si>
    <t>Weverton Formation, Owens Creek Member</t>
  </si>
  <si>
    <t>Owens Creek</t>
  </si>
  <si>
    <t>Owens Creek Member of Weverton Formation</t>
  </si>
  <si>
    <t>MD, VA, WV</t>
  </si>
  <si>
    <t>8-2</t>
  </si>
  <si>
    <t>Cwm</t>
  </si>
  <si>
    <t>Maryland Heights Member</t>
  </si>
  <si>
    <t>Weverton Formation, Maryland Heights Member</t>
  </si>
  <si>
    <t>Maryland Heights</t>
  </si>
  <si>
    <t>Maryland Heights Member of Weverton Formation</t>
  </si>
  <si>
    <t>8-3</t>
  </si>
  <si>
    <t>Cwb</t>
  </si>
  <si>
    <t>Buzzard Knob Member</t>
  </si>
  <si>
    <t>Weverton Formation, Buzzard Knob Member</t>
  </si>
  <si>
    <t>Buzzard Knob</t>
  </si>
  <si>
    <t>Buzzard Knob Member of Weverton Formation</t>
  </si>
  <si>
    <t>9</t>
  </si>
  <si>
    <t>CZl</t>
  </si>
  <si>
    <t>Loudoun Formation</t>
  </si>
  <si>
    <t>Cambrian-Late Proterozoic</t>
  </si>
  <si>
    <t>Loudoun</t>
  </si>
  <si>
    <t>Loudoun Formation of Chilhowee Group (MD*,PA*, VA*,WV*)</t>
  </si>
  <si>
    <t>9-a</t>
  </si>
  <si>
    <t>10</t>
  </si>
  <si>
    <t>Zcm</t>
  </si>
  <si>
    <t>Catoctin Formation</t>
  </si>
  <si>
    <t>Late Proterozoic</t>
  </si>
  <si>
    <t>Catoctin</t>
  </si>
  <si>
    <t>Catoctin Formation of Crossnore Complex</t>
  </si>
  <si>
    <t>Late Proterozoic to Early Cambrian*</t>
  </si>
  <si>
    <t>VA</t>
  </si>
  <si>
    <t>10-a</t>
  </si>
  <si>
    <t>8</t>
  </si>
  <si>
    <t>Weverton Formation</t>
  </si>
  <si>
    <t>Weverton</t>
  </si>
  <si>
    <t>Weverton Formation of Chilhowee Group</t>
  </si>
  <si>
    <t>8-a</t>
  </si>
  <si>
    <t>Weverton Quartzite of Chilhowee Group</t>
  </si>
  <si>
    <t>8-b</t>
  </si>
  <si>
    <t>8-c</t>
  </si>
  <si>
    <t>Weverton Quartzite</t>
  </si>
  <si>
    <t>8-d</t>
  </si>
  <si>
    <t>Misspelled Weaverton is some early reports.</t>
  </si>
  <si>
    <t>5-1</t>
  </si>
  <si>
    <t>Trns</t>
  </si>
  <si>
    <t>Sandstone beds</t>
  </si>
  <si>
    <t>New Oxford Formation, sandstone beds</t>
  </si>
  <si>
    <t>5-1-a</t>
  </si>
  <si>
    <t>5-1-b</t>
  </si>
  <si>
    <t>Surficial deposits not included in Geolex?</t>
  </si>
  <si>
    <t>Intrusives not included in Geolex?</t>
  </si>
  <si>
    <t>Mapped in the Emmitsburg Quad near the Pennsylvania border.</t>
  </si>
  <si>
    <t>maybe</t>
  </si>
  <si>
    <t>Mapped discreet sandstone beds within the New Oxford 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</si>
</sst>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rgb="FF0000EE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49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3" borderId="1" xfId="0" applyFont="1" applyFill="1" applyBorder="1"/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0" fontId="1" fillId="4" borderId="2" xfId="0" applyFont="1" applyFill="1" applyBorder="1" applyAlignment="1">
      <alignment horizontal="center"/>
    </xf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pane ySplit="2" topLeftCell="A3" activePane="bottomLeft" state="frozen"/>
      <selection pane="bottomLeft" activeCell="P36" sqref="P36"/>
    </sheetView>
  </sheetViews>
  <sheetFormatPr defaultRowHeight="15" x14ac:dyDescent="0.25"/>
  <cols>
    <col min="1" max="17" width="15" customWidth="1"/>
  </cols>
  <sheetData>
    <row r="1" spans="1:17" x14ac:dyDescent="0.25">
      <c r="A1" s="10" t="s">
        <v>0</v>
      </c>
      <c r="B1" s="11"/>
      <c r="C1" s="11"/>
      <c r="D1" s="11"/>
      <c r="E1" s="11"/>
      <c r="F1" s="11"/>
      <c r="G1" s="12" t="s">
        <v>1</v>
      </c>
      <c r="H1" s="13"/>
      <c r="I1" s="13"/>
      <c r="J1" s="13"/>
      <c r="K1" s="13"/>
      <c r="L1" s="13"/>
      <c r="M1" s="14" t="s">
        <v>2</v>
      </c>
      <c r="N1" s="15"/>
      <c r="O1" s="15"/>
      <c r="P1" s="15"/>
      <c r="Q1" s="15"/>
    </row>
    <row r="2" spans="1:17" x14ac:dyDescent="0.25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3" t="s">
        <v>9</v>
      </c>
      <c r="H2" s="3" t="s">
        <v>5</v>
      </c>
      <c r="I2" s="3" t="s">
        <v>10</v>
      </c>
      <c r="J2" s="3" t="s">
        <v>7</v>
      </c>
      <c r="K2" s="3" t="s">
        <v>8</v>
      </c>
      <c r="L2" s="3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pans="1:17" x14ac:dyDescent="0.25">
      <c r="A3" s="5" t="s">
        <v>17</v>
      </c>
      <c r="B3" s="6" t="s">
        <v>18</v>
      </c>
      <c r="C3" s="6" t="s">
        <v>19</v>
      </c>
      <c r="D3" s="6" t="s">
        <v>19</v>
      </c>
      <c r="E3" s="6" t="s">
        <v>20</v>
      </c>
      <c r="F3" s="6" t="s">
        <v>21</v>
      </c>
      <c r="G3" s="7"/>
      <c r="H3" s="7"/>
      <c r="I3" s="7"/>
      <c r="J3" s="7"/>
      <c r="K3" s="7"/>
      <c r="L3" s="7"/>
      <c r="M3" s="8" t="s">
        <v>22</v>
      </c>
      <c r="N3" s="8"/>
      <c r="O3" s="8"/>
      <c r="P3" s="8" t="s">
        <v>146</v>
      </c>
      <c r="Q3" s="8"/>
    </row>
    <row r="4" spans="1:17" x14ac:dyDescent="0.25">
      <c r="A4" s="5" t="s">
        <v>23</v>
      </c>
      <c r="B4" s="6" t="s">
        <v>24</v>
      </c>
      <c r="C4" s="6" t="s">
        <v>25</v>
      </c>
      <c r="D4" s="6" t="s">
        <v>25</v>
      </c>
      <c r="E4" s="6" t="s">
        <v>20</v>
      </c>
      <c r="F4" s="6" t="s">
        <v>21</v>
      </c>
      <c r="G4" s="7"/>
      <c r="H4" s="7"/>
      <c r="I4" s="7"/>
      <c r="J4" s="7"/>
      <c r="K4" s="7"/>
      <c r="L4" s="7"/>
      <c r="M4" s="8" t="s">
        <v>22</v>
      </c>
      <c r="N4" s="8"/>
      <c r="O4" s="8"/>
      <c r="P4" s="8" t="s">
        <v>146</v>
      </c>
      <c r="Q4" s="8"/>
    </row>
    <row r="5" spans="1:17" x14ac:dyDescent="0.25">
      <c r="A5" s="5" t="s">
        <v>26</v>
      </c>
      <c r="B5" s="6" t="s">
        <v>27</v>
      </c>
      <c r="C5" s="6" t="s">
        <v>28</v>
      </c>
      <c r="D5" s="6" t="s">
        <v>28</v>
      </c>
      <c r="E5" s="6" t="s">
        <v>20</v>
      </c>
      <c r="F5" s="6" t="s">
        <v>21</v>
      </c>
      <c r="G5" s="7"/>
      <c r="H5" s="7"/>
      <c r="I5" s="7"/>
      <c r="J5" s="7"/>
      <c r="K5" s="7"/>
      <c r="L5" s="7"/>
      <c r="M5" s="8" t="s">
        <v>22</v>
      </c>
      <c r="N5" s="8"/>
      <c r="O5" s="8"/>
      <c r="P5" s="8" t="s">
        <v>146</v>
      </c>
      <c r="Q5" s="8"/>
    </row>
    <row r="6" spans="1:17" x14ac:dyDescent="0.25">
      <c r="A6" s="5" t="s">
        <v>29</v>
      </c>
      <c r="B6" s="6" t="s">
        <v>30</v>
      </c>
      <c r="C6" s="6" t="s">
        <v>31</v>
      </c>
      <c r="D6" s="6" t="s">
        <v>31</v>
      </c>
      <c r="E6" s="6" t="s">
        <v>32</v>
      </c>
      <c r="F6" s="6" t="s">
        <v>21</v>
      </c>
      <c r="G6" s="7">
        <v>11862</v>
      </c>
      <c r="H6" s="7" t="s">
        <v>32</v>
      </c>
      <c r="I6" s="7" t="s">
        <v>33</v>
      </c>
      <c r="J6" s="7" t="s">
        <v>34</v>
      </c>
      <c r="K6" s="7"/>
      <c r="L6" s="9" t="str">
        <f>HYPERLINK("https://ngmdb.usgs.gov/Geolex/Units/Jurassic_11862.html", "https://ngmdb.usgs.gov/Geolex/Units/Jurassic_11862.html")</f>
        <v>https://ngmdb.usgs.gov/Geolex/Units/Jurassic_11862.html</v>
      </c>
      <c r="M6" s="8" t="s">
        <v>22</v>
      </c>
      <c r="N6" s="8"/>
      <c r="O6" s="8"/>
      <c r="P6" s="8" t="s">
        <v>147</v>
      </c>
      <c r="Q6" s="8"/>
    </row>
    <row r="7" spans="1:17" x14ac:dyDescent="0.25">
      <c r="A7" s="5" t="s">
        <v>35</v>
      </c>
      <c r="B7" s="6"/>
      <c r="C7" s="6"/>
      <c r="D7" s="6"/>
      <c r="E7" s="6"/>
      <c r="F7" s="6"/>
      <c r="G7" s="7"/>
      <c r="H7" s="7"/>
      <c r="I7" s="7" t="s">
        <v>36</v>
      </c>
      <c r="J7" s="7" t="s">
        <v>34</v>
      </c>
      <c r="K7" s="7"/>
      <c r="L7" s="7"/>
      <c r="M7" s="8" t="s">
        <v>22</v>
      </c>
      <c r="N7" s="8"/>
      <c r="O7" s="8"/>
      <c r="P7" s="8"/>
      <c r="Q7" s="8"/>
    </row>
    <row r="8" spans="1:17" x14ac:dyDescent="0.25">
      <c r="A8" s="5" t="s">
        <v>37</v>
      </c>
      <c r="B8" s="6" t="s">
        <v>38</v>
      </c>
      <c r="C8" s="6" t="s">
        <v>39</v>
      </c>
      <c r="D8" s="6" t="s">
        <v>39</v>
      </c>
      <c r="E8" s="6" t="s">
        <v>40</v>
      </c>
      <c r="F8" s="6" t="s">
        <v>21</v>
      </c>
      <c r="G8" s="7"/>
      <c r="H8" s="7"/>
      <c r="I8" s="7"/>
      <c r="J8" s="7"/>
      <c r="K8" s="7"/>
      <c r="L8" s="7"/>
      <c r="M8" s="8" t="s">
        <v>22</v>
      </c>
      <c r="N8" s="8"/>
      <c r="O8" s="8"/>
      <c r="P8" s="8"/>
      <c r="Q8" s="8"/>
    </row>
    <row r="9" spans="1:17" x14ac:dyDescent="0.25">
      <c r="A9" s="5" t="s">
        <v>41</v>
      </c>
      <c r="B9" s="6" t="s">
        <v>42</v>
      </c>
      <c r="C9" s="6" t="s">
        <v>43</v>
      </c>
      <c r="D9" s="6" t="s">
        <v>43</v>
      </c>
      <c r="E9" s="6" t="s">
        <v>40</v>
      </c>
      <c r="F9" s="6" t="s">
        <v>21</v>
      </c>
      <c r="G9" s="7">
        <v>1784</v>
      </c>
      <c r="H9" s="7" t="s">
        <v>44</v>
      </c>
      <c r="I9" s="7" t="s">
        <v>45</v>
      </c>
      <c r="J9" s="7" t="s">
        <v>46</v>
      </c>
      <c r="K9" s="7" t="s">
        <v>47</v>
      </c>
      <c r="L9" s="9" t="str">
        <f>HYPERLINK("https://ngmdb.usgs.gov/Geolex/Units/Gettysburg_1784.html", "https://ngmdb.usgs.gov/Geolex/Units/Gettysburg_1784.html")</f>
        <v>https://ngmdb.usgs.gov/Geolex/Units/Gettysburg_1784.html</v>
      </c>
      <c r="M9" s="8" t="s">
        <v>48</v>
      </c>
      <c r="N9" s="8" t="s">
        <v>48</v>
      </c>
      <c r="O9" s="8" t="s">
        <v>48</v>
      </c>
      <c r="P9" s="8"/>
      <c r="Q9" s="8"/>
    </row>
    <row r="10" spans="1:17" x14ac:dyDescent="0.25">
      <c r="A10" s="5" t="s">
        <v>49</v>
      </c>
      <c r="B10" s="6"/>
      <c r="C10" s="6"/>
      <c r="D10" s="6"/>
      <c r="E10" s="6"/>
      <c r="F10" s="6"/>
      <c r="G10" s="7"/>
      <c r="H10" s="7"/>
      <c r="I10" s="7" t="s">
        <v>50</v>
      </c>
      <c r="J10" s="7" t="s">
        <v>46</v>
      </c>
      <c r="K10" s="7" t="s">
        <v>51</v>
      </c>
      <c r="L10" s="7"/>
      <c r="M10" s="8" t="s">
        <v>22</v>
      </c>
      <c r="N10" s="8"/>
      <c r="O10" s="8"/>
      <c r="P10" s="8"/>
      <c r="Q10" s="8"/>
    </row>
    <row r="11" spans="1:17" x14ac:dyDescent="0.25">
      <c r="A11" s="5" t="s">
        <v>52</v>
      </c>
      <c r="B11" s="6" t="s">
        <v>53</v>
      </c>
      <c r="C11" s="6" t="s">
        <v>54</v>
      </c>
      <c r="D11" s="6" t="s">
        <v>55</v>
      </c>
      <c r="E11" s="6" t="s">
        <v>40</v>
      </c>
      <c r="F11" s="6" t="s">
        <v>21</v>
      </c>
      <c r="G11" s="7">
        <v>2029</v>
      </c>
      <c r="H11" s="7" t="s">
        <v>56</v>
      </c>
      <c r="I11" s="7" t="s">
        <v>57</v>
      </c>
      <c r="J11" s="7" t="s">
        <v>58</v>
      </c>
      <c r="K11" s="7" t="s">
        <v>51</v>
      </c>
      <c r="L11" s="9" t="str">
        <f>HYPERLINK("https://ngmdb.usgs.gov/Geolex/Units/Heidlersburg_2029.html", "https://ngmdb.usgs.gov/Geolex/Units/Heidlersburg_2029.html")</f>
        <v>https://ngmdb.usgs.gov/Geolex/Units/Heidlersburg_2029.html</v>
      </c>
      <c r="M11" s="8" t="s">
        <v>22</v>
      </c>
      <c r="N11" s="8" t="s">
        <v>48</v>
      </c>
      <c r="O11" s="8" t="s">
        <v>48</v>
      </c>
      <c r="P11" s="8" t="s">
        <v>148</v>
      </c>
      <c r="Q11" s="8"/>
    </row>
    <row r="12" spans="1:17" x14ac:dyDescent="0.25">
      <c r="A12" s="5" t="s">
        <v>59</v>
      </c>
      <c r="B12" s="6"/>
      <c r="C12" s="6"/>
      <c r="D12" s="6"/>
      <c r="E12" s="6"/>
      <c r="F12" s="6"/>
      <c r="G12" s="7"/>
      <c r="H12" s="7"/>
      <c r="I12" s="7" t="s">
        <v>60</v>
      </c>
      <c r="J12" s="7" t="s">
        <v>58</v>
      </c>
      <c r="K12" s="7" t="s">
        <v>51</v>
      </c>
      <c r="L12" s="7"/>
      <c r="M12" s="8" t="s">
        <v>22</v>
      </c>
      <c r="N12" s="8"/>
      <c r="O12" s="8"/>
      <c r="P12" s="8"/>
      <c r="Q12" s="8"/>
    </row>
    <row r="13" spans="1:17" x14ac:dyDescent="0.25">
      <c r="A13" s="5" t="s">
        <v>61</v>
      </c>
      <c r="B13" s="6" t="s">
        <v>62</v>
      </c>
      <c r="C13" s="6" t="s">
        <v>63</v>
      </c>
      <c r="D13" s="6" t="s">
        <v>63</v>
      </c>
      <c r="E13" s="6" t="s">
        <v>40</v>
      </c>
      <c r="F13" s="6" t="s">
        <v>21</v>
      </c>
      <c r="G13" s="7">
        <v>2982</v>
      </c>
      <c r="H13" s="7" t="s">
        <v>64</v>
      </c>
      <c r="I13" s="7" t="s">
        <v>65</v>
      </c>
      <c r="J13" s="7" t="s">
        <v>58</v>
      </c>
      <c r="K13" s="7" t="s">
        <v>66</v>
      </c>
      <c r="L13" s="9" t="str">
        <f>HYPERLINK("https://ngmdb.usgs.gov/Geolex/Units/NewOxford_2982.html", "https://ngmdb.usgs.gov/Geolex/Units/NewOxford_2982.html")</f>
        <v>https://ngmdb.usgs.gov/Geolex/Units/NewOxford_2982.html</v>
      </c>
      <c r="M13" s="8" t="s">
        <v>48</v>
      </c>
      <c r="N13" s="8" t="s">
        <v>48</v>
      </c>
      <c r="O13" s="8" t="s">
        <v>48</v>
      </c>
      <c r="P13" s="8"/>
      <c r="Q13" s="8"/>
    </row>
    <row r="14" spans="1:17" x14ac:dyDescent="0.25">
      <c r="A14" s="5" t="s">
        <v>67</v>
      </c>
      <c r="B14" s="6"/>
      <c r="C14" s="6"/>
      <c r="D14" s="6"/>
      <c r="E14" s="6"/>
      <c r="F14" s="6"/>
      <c r="G14" s="7"/>
      <c r="H14" s="7"/>
      <c r="I14" s="7" t="s">
        <v>68</v>
      </c>
      <c r="J14" s="7" t="s">
        <v>58</v>
      </c>
      <c r="K14" s="7" t="s">
        <v>51</v>
      </c>
      <c r="L14" s="7"/>
      <c r="M14" s="8" t="s">
        <v>22</v>
      </c>
      <c r="N14" s="8"/>
      <c r="O14" s="8"/>
      <c r="P14" s="8"/>
      <c r="Q14" s="8"/>
    </row>
    <row r="15" spans="1:17" x14ac:dyDescent="0.25">
      <c r="A15" s="5" t="s">
        <v>69</v>
      </c>
      <c r="B15" s="6"/>
      <c r="C15" s="6"/>
      <c r="D15" s="6"/>
      <c r="E15" s="6"/>
      <c r="F15" s="6"/>
      <c r="G15" s="7"/>
      <c r="H15" s="7"/>
      <c r="I15" s="7" t="s">
        <v>63</v>
      </c>
      <c r="J15" s="7" t="s">
        <v>58</v>
      </c>
      <c r="K15" s="7" t="s">
        <v>51</v>
      </c>
      <c r="L15" s="7"/>
      <c r="M15" s="8" t="s">
        <v>22</v>
      </c>
      <c r="N15" s="8"/>
      <c r="O15" s="8"/>
      <c r="P15" s="8"/>
      <c r="Q15" s="8"/>
    </row>
    <row r="16" spans="1:17" x14ac:dyDescent="0.25">
      <c r="A16" s="5" t="s">
        <v>70</v>
      </c>
      <c r="B16" s="6" t="s">
        <v>71</v>
      </c>
      <c r="C16" s="6" t="s">
        <v>72</v>
      </c>
      <c r="D16" s="6" t="s">
        <v>72</v>
      </c>
      <c r="E16" s="6" t="s">
        <v>73</v>
      </c>
      <c r="F16" s="6" t="s">
        <v>21</v>
      </c>
      <c r="G16" s="7">
        <v>1729</v>
      </c>
      <c r="H16" s="7" t="s">
        <v>74</v>
      </c>
      <c r="I16" s="7" t="s">
        <v>75</v>
      </c>
      <c r="J16" s="7" t="s">
        <v>76</v>
      </c>
      <c r="K16" s="7" t="s">
        <v>77</v>
      </c>
      <c r="L16" s="9" t="str">
        <f>HYPERLINK("https://ngmdb.usgs.gov/Geolex/Units/Frederick_1729.html", "https://ngmdb.usgs.gov/Geolex/Units/Frederick_1729.html")</f>
        <v>https://ngmdb.usgs.gov/Geolex/Units/Frederick_1729.html</v>
      </c>
      <c r="M16" s="8" t="s">
        <v>48</v>
      </c>
      <c r="N16" s="8" t="s">
        <v>48</v>
      </c>
      <c r="O16" s="8" t="s">
        <v>48</v>
      </c>
      <c r="P16" s="8"/>
      <c r="Q16" s="8"/>
    </row>
    <row r="17" spans="1:17" x14ac:dyDescent="0.25">
      <c r="A17" s="5" t="s">
        <v>78</v>
      </c>
      <c r="B17" s="6"/>
      <c r="C17" s="6"/>
      <c r="D17" s="6"/>
      <c r="E17" s="6"/>
      <c r="F17" s="6"/>
      <c r="G17" s="7"/>
      <c r="H17" s="7"/>
      <c r="I17" s="7" t="s">
        <v>72</v>
      </c>
      <c r="J17" s="7" t="s">
        <v>76</v>
      </c>
      <c r="K17" s="7" t="s">
        <v>21</v>
      </c>
      <c r="L17" s="7"/>
      <c r="M17" s="8" t="s">
        <v>48</v>
      </c>
      <c r="N17" s="8"/>
      <c r="O17" s="8"/>
      <c r="P17" s="8"/>
      <c r="Q17" s="8"/>
    </row>
    <row r="18" spans="1:17" x14ac:dyDescent="0.25">
      <c r="A18" s="5" t="s">
        <v>79</v>
      </c>
      <c r="B18" s="6" t="s">
        <v>80</v>
      </c>
      <c r="C18" s="6" t="s">
        <v>81</v>
      </c>
      <c r="D18" s="6" t="s">
        <v>81</v>
      </c>
      <c r="E18" s="6" t="s">
        <v>73</v>
      </c>
      <c r="F18" s="6" t="s">
        <v>21</v>
      </c>
      <c r="G18" s="7">
        <v>1986</v>
      </c>
      <c r="H18" s="7" t="s">
        <v>82</v>
      </c>
      <c r="I18" s="7" t="s">
        <v>83</v>
      </c>
      <c r="J18" s="7" t="s">
        <v>84</v>
      </c>
      <c r="K18" s="7" t="s">
        <v>85</v>
      </c>
      <c r="L18" s="9" t="str">
        <f>HYPERLINK("https://ngmdb.usgs.gov/Geolex/Units/Harpers_1986.html", "https://ngmdb.usgs.gov/Geolex/Units/Harpers_1986.html")</f>
        <v>https://ngmdb.usgs.gov/Geolex/Units/Harpers_1986.html</v>
      </c>
      <c r="M18" s="8" t="s">
        <v>48</v>
      </c>
      <c r="N18" s="8" t="s">
        <v>48</v>
      </c>
      <c r="O18" s="8" t="s">
        <v>48</v>
      </c>
      <c r="P18" s="8"/>
      <c r="Q18" s="8"/>
    </row>
    <row r="19" spans="1:17" x14ac:dyDescent="0.25">
      <c r="A19" s="5" t="s">
        <v>86</v>
      </c>
      <c r="B19" s="6"/>
      <c r="C19" s="6"/>
      <c r="D19" s="6"/>
      <c r="E19" s="6"/>
      <c r="F19" s="6"/>
      <c r="G19" s="7"/>
      <c r="H19" s="7"/>
      <c r="I19" s="7" t="s">
        <v>87</v>
      </c>
      <c r="J19" s="7" t="s">
        <v>84</v>
      </c>
      <c r="K19" s="7" t="s">
        <v>47</v>
      </c>
      <c r="L19" s="7"/>
      <c r="M19" s="8" t="s">
        <v>48</v>
      </c>
      <c r="N19" s="8"/>
      <c r="O19" s="8"/>
      <c r="P19" s="8"/>
      <c r="Q19" s="8"/>
    </row>
    <row r="20" spans="1:17" x14ac:dyDescent="0.25">
      <c r="A20" s="5" t="s">
        <v>88</v>
      </c>
      <c r="B20" s="6"/>
      <c r="C20" s="6"/>
      <c r="D20" s="6"/>
      <c r="E20" s="6"/>
      <c r="F20" s="6"/>
      <c r="G20" s="7"/>
      <c r="H20" s="7"/>
      <c r="I20" s="7" t="s">
        <v>89</v>
      </c>
      <c r="J20" s="7" t="s">
        <v>84</v>
      </c>
      <c r="K20" s="7" t="s">
        <v>51</v>
      </c>
      <c r="L20" s="7"/>
      <c r="M20" s="8" t="s">
        <v>22</v>
      </c>
      <c r="N20" s="8"/>
      <c r="O20" s="8"/>
      <c r="P20" s="8"/>
      <c r="Q20" s="8"/>
    </row>
    <row r="21" spans="1:17" x14ac:dyDescent="0.25">
      <c r="A21" s="5" t="s">
        <v>90</v>
      </c>
      <c r="B21" s="6"/>
      <c r="C21" s="6"/>
      <c r="D21" s="6"/>
      <c r="E21" s="6"/>
      <c r="F21" s="6"/>
      <c r="G21" s="7"/>
      <c r="H21" s="7"/>
      <c r="I21" s="7" t="s">
        <v>91</v>
      </c>
      <c r="J21" s="7" t="s">
        <v>84</v>
      </c>
      <c r="K21" s="7" t="s">
        <v>92</v>
      </c>
      <c r="L21" s="7"/>
      <c r="M21" s="8" t="s">
        <v>22</v>
      </c>
      <c r="N21" s="8"/>
      <c r="O21" s="8"/>
      <c r="P21" s="8"/>
      <c r="Q21" s="8"/>
    </row>
    <row r="22" spans="1:17" x14ac:dyDescent="0.25">
      <c r="A22" s="5" t="s">
        <v>93</v>
      </c>
      <c r="B22" s="6"/>
      <c r="C22" s="6"/>
      <c r="D22" s="6"/>
      <c r="E22" s="6"/>
      <c r="F22" s="6"/>
      <c r="G22" s="7"/>
      <c r="H22" s="7"/>
      <c r="I22" s="7" t="s">
        <v>81</v>
      </c>
      <c r="J22" s="7" t="s">
        <v>84</v>
      </c>
      <c r="K22" s="7" t="s">
        <v>21</v>
      </c>
      <c r="L22" s="7"/>
      <c r="M22" s="8" t="s">
        <v>48</v>
      </c>
      <c r="N22" s="8"/>
      <c r="O22" s="8"/>
      <c r="P22" s="8"/>
      <c r="Q22" s="8"/>
    </row>
    <row r="23" spans="1:17" x14ac:dyDescent="0.25">
      <c r="A23" s="5" t="s">
        <v>94</v>
      </c>
      <c r="B23" s="6" t="s">
        <v>95</v>
      </c>
      <c r="C23" s="6" t="s">
        <v>96</v>
      </c>
      <c r="D23" s="6" t="s">
        <v>97</v>
      </c>
      <c r="E23" s="6" t="s">
        <v>73</v>
      </c>
      <c r="F23" s="6" t="s">
        <v>21</v>
      </c>
      <c r="G23" s="7">
        <v>3147</v>
      </c>
      <c r="H23" s="7" t="s">
        <v>98</v>
      </c>
      <c r="I23" s="7" t="s">
        <v>99</v>
      </c>
      <c r="J23" s="7" t="s">
        <v>84</v>
      </c>
      <c r="K23" s="7" t="s">
        <v>100</v>
      </c>
      <c r="L23" s="9" t="str">
        <f>HYPERLINK("https://ngmdb.usgs.gov/Geolex/Units/OwensCreek_3147.html", "https://ngmdb.usgs.gov/Geolex/Units/OwensCreek_3147.html")</f>
        <v>https://ngmdb.usgs.gov/Geolex/Units/OwensCreek_3147.html</v>
      </c>
      <c r="M23" s="8" t="s">
        <v>48</v>
      </c>
      <c r="N23" s="8" t="s">
        <v>48</v>
      </c>
      <c r="O23" s="8" t="s">
        <v>48</v>
      </c>
      <c r="P23" s="8"/>
      <c r="Q23" s="8"/>
    </row>
    <row r="24" spans="1:17" x14ac:dyDescent="0.25">
      <c r="A24" s="5" t="s">
        <v>101</v>
      </c>
      <c r="B24" s="6" t="s">
        <v>102</v>
      </c>
      <c r="C24" s="6" t="s">
        <v>103</v>
      </c>
      <c r="D24" s="6" t="s">
        <v>104</v>
      </c>
      <c r="E24" s="6" t="s">
        <v>73</v>
      </c>
      <c r="F24" s="6" t="s">
        <v>21</v>
      </c>
      <c r="G24" s="7">
        <v>2664</v>
      </c>
      <c r="H24" s="7" t="s">
        <v>105</v>
      </c>
      <c r="I24" s="7" t="s">
        <v>106</v>
      </c>
      <c r="J24" s="7" t="s">
        <v>84</v>
      </c>
      <c r="K24" s="7" t="s">
        <v>100</v>
      </c>
      <c r="L24" s="9" t="str">
        <f>HYPERLINK("https://ngmdb.usgs.gov/Geolex/Units/MarylandHeights_2664.html", "https://ngmdb.usgs.gov/Geolex/Units/MarylandHeights_2664.html")</f>
        <v>https://ngmdb.usgs.gov/Geolex/Units/MarylandHeights_2664.html</v>
      </c>
      <c r="M24" s="8" t="s">
        <v>48</v>
      </c>
      <c r="N24" s="8" t="s">
        <v>48</v>
      </c>
      <c r="O24" s="8" t="s">
        <v>48</v>
      </c>
      <c r="P24" s="8"/>
      <c r="Q24" s="8"/>
    </row>
    <row r="25" spans="1:17" x14ac:dyDescent="0.25">
      <c r="A25" s="5" t="s">
        <v>107</v>
      </c>
      <c r="B25" s="6" t="s">
        <v>108</v>
      </c>
      <c r="C25" s="6" t="s">
        <v>109</v>
      </c>
      <c r="D25" s="6" t="s">
        <v>110</v>
      </c>
      <c r="E25" s="6" t="s">
        <v>73</v>
      </c>
      <c r="F25" s="6" t="s">
        <v>21</v>
      </c>
      <c r="G25" s="7">
        <v>755</v>
      </c>
      <c r="H25" s="7" t="s">
        <v>111</v>
      </c>
      <c r="I25" s="7" t="s">
        <v>112</v>
      </c>
      <c r="J25" s="7" t="s">
        <v>84</v>
      </c>
      <c r="K25" s="7" t="s">
        <v>85</v>
      </c>
      <c r="L25" s="9" t="str">
        <f>HYPERLINK("https://ngmdb.usgs.gov/Geolex/Units/BuzzardKnob_755.html", "https://ngmdb.usgs.gov/Geolex/Units/BuzzardKnob_755.html")</f>
        <v>https://ngmdb.usgs.gov/Geolex/Units/BuzzardKnob_755.html</v>
      </c>
      <c r="M25" s="8" t="s">
        <v>48</v>
      </c>
      <c r="N25" s="8" t="s">
        <v>48</v>
      </c>
      <c r="O25" s="8" t="s">
        <v>48</v>
      </c>
      <c r="P25" s="8"/>
      <c r="Q25" s="8"/>
    </row>
    <row r="26" spans="1:17" x14ac:dyDescent="0.25">
      <c r="A26" s="5" t="s">
        <v>113</v>
      </c>
      <c r="B26" s="6" t="s">
        <v>114</v>
      </c>
      <c r="C26" s="6" t="s">
        <v>115</v>
      </c>
      <c r="D26" s="6" t="s">
        <v>115</v>
      </c>
      <c r="E26" s="6" t="s">
        <v>116</v>
      </c>
      <c r="F26" s="6" t="s">
        <v>21</v>
      </c>
      <c r="G26" s="7">
        <v>2548</v>
      </c>
      <c r="H26" s="7" t="s">
        <v>117</v>
      </c>
      <c r="I26" s="7" t="s">
        <v>118</v>
      </c>
      <c r="J26" s="7" t="s">
        <v>84</v>
      </c>
      <c r="K26" s="7"/>
      <c r="L26" s="9" t="str">
        <f>HYPERLINK("https://ngmdb.usgs.gov/Geolex/Units/Loudoun_2548.html", "https://ngmdb.usgs.gov/Geolex/Units/Loudoun_2548.html")</f>
        <v>https://ngmdb.usgs.gov/Geolex/Units/Loudoun_2548.html</v>
      </c>
      <c r="M26" s="8" t="s">
        <v>22</v>
      </c>
      <c r="N26" s="8"/>
      <c r="O26" s="8"/>
      <c r="P26" s="8"/>
      <c r="Q26" s="8"/>
    </row>
    <row r="27" spans="1:17" x14ac:dyDescent="0.25">
      <c r="A27" s="5" t="s">
        <v>119</v>
      </c>
      <c r="B27" s="6"/>
      <c r="C27" s="6"/>
      <c r="D27" s="6"/>
      <c r="E27" s="6"/>
      <c r="F27" s="6"/>
      <c r="G27" s="7"/>
      <c r="H27" s="7"/>
      <c r="I27" s="7" t="s">
        <v>115</v>
      </c>
      <c r="J27" s="7" t="s">
        <v>84</v>
      </c>
      <c r="K27" s="7" t="s">
        <v>21</v>
      </c>
      <c r="L27" s="7"/>
      <c r="M27" s="8" t="s">
        <v>48</v>
      </c>
      <c r="N27" s="8" t="s">
        <v>48</v>
      </c>
      <c r="O27" s="8" t="s">
        <v>48</v>
      </c>
      <c r="P27" s="8"/>
      <c r="Q27" s="8"/>
    </row>
    <row r="28" spans="1:17" x14ac:dyDescent="0.25">
      <c r="A28" s="5" t="s">
        <v>120</v>
      </c>
      <c r="B28" s="6" t="s">
        <v>121</v>
      </c>
      <c r="C28" s="6" t="s">
        <v>122</v>
      </c>
      <c r="D28" s="6" t="s">
        <v>122</v>
      </c>
      <c r="E28" s="6" t="s">
        <v>123</v>
      </c>
      <c r="F28" s="6" t="s">
        <v>21</v>
      </c>
      <c r="G28" s="7">
        <v>925</v>
      </c>
      <c r="H28" s="7" t="s">
        <v>124</v>
      </c>
      <c r="I28" s="7" t="s">
        <v>125</v>
      </c>
      <c r="J28" s="7" t="s">
        <v>126</v>
      </c>
      <c r="K28" s="7" t="s">
        <v>127</v>
      </c>
      <c r="L28" s="9" t="str">
        <f>HYPERLINK("https://ngmdb.usgs.gov/Geolex/Units/Catoctin_925.html", "https://ngmdb.usgs.gov/Geolex/Units/Catoctin_925.html")</f>
        <v>https://ngmdb.usgs.gov/Geolex/Units/Catoctin_925.html</v>
      </c>
      <c r="M28" s="8" t="s">
        <v>22</v>
      </c>
      <c r="N28" s="8"/>
      <c r="O28" s="8"/>
      <c r="P28" s="8"/>
      <c r="Q28" s="8"/>
    </row>
    <row r="29" spans="1:17" x14ac:dyDescent="0.25">
      <c r="A29" s="5" t="s">
        <v>128</v>
      </c>
      <c r="B29" s="6"/>
      <c r="C29" s="6"/>
      <c r="D29" s="6"/>
      <c r="E29" s="6"/>
      <c r="F29" s="6"/>
      <c r="G29" s="7"/>
      <c r="H29" s="7"/>
      <c r="I29" s="7" t="s">
        <v>122</v>
      </c>
      <c r="J29" s="7" t="s">
        <v>126</v>
      </c>
      <c r="K29" s="7" t="s">
        <v>85</v>
      </c>
      <c r="L29" s="7"/>
      <c r="M29" s="8" t="s">
        <v>48</v>
      </c>
      <c r="N29" s="8" t="s">
        <v>48</v>
      </c>
      <c r="O29" s="8" t="s">
        <v>48</v>
      </c>
      <c r="P29" s="8"/>
      <c r="Q29" s="8"/>
    </row>
    <row r="30" spans="1:17" x14ac:dyDescent="0.25">
      <c r="A30" s="5" t="s">
        <v>129</v>
      </c>
      <c r="B30" s="6"/>
      <c r="C30" s="6" t="s">
        <v>130</v>
      </c>
      <c r="D30" s="6" t="s">
        <v>130</v>
      </c>
      <c r="E30" s="6" t="s">
        <v>73</v>
      </c>
      <c r="F30" s="6" t="s">
        <v>21</v>
      </c>
      <c r="G30" s="7">
        <v>4366</v>
      </c>
      <c r="H30" s="7" t="s">
        <v>131</v>
      </c>
      <c r="I30" s="7" t="s">
        <v>132</v>
      </c>
      <c r="J30" s="7" t="s">
        <v>84</v>
      </c>
      <c r="K30" s="7" t="s">
        <v>85</v>
      </c>
      <c r="L30" s="9" t="str">
        <f>HYPERLINK("https://ngmdb.usgs.gov/Geolex/Units/Weverton_4366.html", "https://ngmdb.usgs.gov/Geolex/Units/Weverton_4366.html")</f>
        <v>https://ngmdb.usgs.gov/Geolex/Units/Weverton_4366.html</v>
      </c>
      <c r="M30" s="8" t="s">
        <v>48</v>
      </c>
      <c r="N30" s="8" t="s">
        <v>48</v>
      </c>
      <c r="O30" s="8" t="s">
        <v>48</v>
      </c>
      <c r="P30" s="8"/>
      <c r="Q30" s="8"/>
    </row>
    <row r="31" spans="1:17" x14ac:dyDescent="0.25">
      <c r="A31" s="5" t="s">
        <v>133</v>
      </c>
      <c r="B31" s="6"/>
      <c r="C31" s="6"/>
      <c r="D31" s="6"/>
      <c r="E31" s="6"/>
      <c r="F31" s="6"/>
      <c r="G31" s="7"/>
      <c r="H31" s="7"/>
      <c r="I31" s="7" t="s">
        <v>134</v>
      </c>
      <c r="J31" s="7" t="s">
        <v>84</v>
      </c>
      <c r="K31" s="7" t="s">
        <v>127</v>
      </c>
      <c r="L31" s="7"/>
      <c r="M31" s="8" t="s">
        <v>22</v>
      </c>
      <c r="N31" s="8"/>
      <c r="O31" s="8"/>
      <c r="P31" s="8"/>
      <c r="Q31" s="8"/>
    </row>
    <row r="32" spans="1:17" x14ac:dyDescent="0.25">
      <c r="A32" s="5" t="s">
        <v>135</v>
      </c>
      <c r="B32" s="6"/>
      <c r="C32" s="6"/>
      <c r="D32" s="6"/>
      <c r="E32" s="6"/>
      <c r="F32" s="6"/>
      <c r="G32" s="7"/>
      <c r="H32" s="7"/>
      <c r="I32" s="7" t="s">
        <v>130</v>
      </c>
      <c r="J32" s="7" t="s">
        <v>84</v>
      </c>
      <c r="K32" s="7" t="s">
        <v>21</v>
      </c>
      <c r="L32" s="7"/>
      <c r="M32" s="8" t="s">
        <v>48</v>
      </c>
      <c r="N32" s="8"/>
      <c r="O32" s="8"/>
      <c r="P32" s="8"/>
      <c r="Q32" s="8"/>
    </row>
    <row r="33" spans="1:17" x14ac:dyDescent="0.25">
      <c r="A33" s="5" t="s">
        <v>136</v>
      </c>
      <c r="B33" s="6"/>
      <c r="C33" s="6"/>
      <c r="D33" s="6"/>
      <c r="E33" s="6"/>
      <c r="F33" s="6"/>
      <c r="G33" s="7"/>
      <c r="H33" s="7"/>
      <c r="I33" s="7" t="s">
        <v>137</v>
      </c>
      <c r="J33" s="7" t="s">
        <v>84</v>
      </c>
      <c r="K33" s="7" t="s">
        <v>85</v>
      </c>
      <c r="L33" s="7"/>
      <c r="M33" s="8" t="s">
        <v>48</v>
      </c>
      <c r="N33" s="8"/>
      <c r="O33" s="8"/>
      <c r="P33" s="8"/>
      <c r="Q33" s="8"/>
    </row>
    <row r="34" spans="1:17" x14ac:dyDescent="0.25">
      <c r="A34" s="5" t="s">
        <v>138</v>
      </c>
      <c r="B34" s="6"/>
      <c r="C34" s="6"/>
      <c r="D34" s="6"/>
      <c r="E34" s="6"/>
      <c r="F34" s="6"/>
      <c r="G34" s="7"/>
      <c r="H34" s="7"/>
      <c r="I34" s="7" t="s">
        <v>139</v>
      </c>
      <c r="J34" s="7" t="s">
        <v>84</v>
      </c>
      <c r="K34" s="7"/>
      <c r="L34" s="7"/>
      <c r="M34" s="8" t="s">
        <v>22</v>
      </c>
      <c r="N34" s="8"/>
      <c r="O34" s="8"/>
      <c r="P34" s="8"/>
      <c r="Q34" s="8"/>
    </row>
    <row r="35" spans="1:17" x14ac:dyDescent="0.25">
      <c r="A35" s="5" t="s">
        <v>140</v>
      </c>
      <c r="B35" s="6" t="s">
        <v>141</v>
      </c>
      <c r="C35" s="6" t="s">
        <v>142</v>
      </c>
      <c r="D35" s="6" t="s">
        <v>143</v>
      </c>
      <c r="E35" s="6" t="s">
        <v>40</v>
      </c>
      <c r="F35" s="6" t="s">
        <v>21</v>
      </c>
      <c r="G35" s="7">
        <v>2982</v>
      </c>
      <c r="H35" s="7" t="s">
        <v>64</v>
      </c>
      <c r="I35" s="7" t="s">
        <v>65</v>
      </c>
      <c r="J35" s="7" t="s">
        <v>58</v>
      </c>
      <c r="K35" s="7" t="s">
        <v>66</v>
      </c>
      <c r="L35" s="9" t="str">
        <f>HYPERLINK("https://ngmdb.usgs.gov/Geolex/Units/NewOxford_2982.html", "https://ngmdb.usgs.gov/Geolex/Units/NewOxford_2982.html")</f>
        <v>https://ngmdb.usgs.gov/Geolex/Units/NewOxford_2982.html</v>
      </c>
      <c r="M35" s="8" t="s">
        <v>48</v>
      </c>
      <c r="N35" s="8" t="s">
        <v>149</v>
      </c>
      <c r="O35" s="8" t="s">
        <v>48</v>
      </c>
      <c r="P35" s="8" t="s">
        <v>150</v>
      </c>
      <c r="Q35" s="8"/>
    </row>
    <row r="36" spans="1:17" x14ac:dyDescent="0.25">
      <c r="A36" s="5" t="s">
        <v>144</v>
      </c>
      <c r="B36" s="6"/>
      <c r="C36" s="6"/>
      <c r="D36" s="6"/>
      <c r="E36" s="6"/>
      <c r="F36" s="6"/>
      <c r="G36" s="7"/>
      <c r="H36" s="7"/>
      <c r="I36" s="7" t="s">
        <v>68</v>
      </c>
      <c r="J36" s="7" t="s">
        <v>58</v>
      </c>
      <c r="K36" s="7" t="s">
        <v>51</v>
      </c>
      <c r="L36" s="7"/>
      <c r="M36" s="8" t="s">
        <v>22</v>
      </c>
      <c r="N36" s="8"/>
      <c r="O36" s="8"/>
      <c r="P36" s="8"/>
      <c r="Q36" s="8"/>
    </row>
    <row r="37" spans="1:17" x14ac:dyDescent="0.25">
      <c r="A37" s="5" t="s">
        <v>145</v>
      </c>
      <c r="B37" s="6"/>
      <c r="C37" s="6"/>
      <c r="D37" s="6"/>
      <c r="E37" s="6"/>
      <c r="F37" s="6"/>
      <c r="G37" s="7"/>
      <c r="H37" s="7"/>
      <c r="I37" s="7" t="s">
        <v>63</v>
      </c>
      <c r="J37" s="7" t="s">
        <v>58</v>
      </c>
      <c r="K37" s="7" t="s">
        <v>51</v>
      </c>
      <c r="L37" s="7"/>
      <c r="M37" s="8" t="s">
        <v>22</v>
      </c>
      <c r="N37" s="8"/>
      <c r="O37" s="8"/>
      <c r="P37" s="8"/>
      <c r="Q37" s="8"/>
    </row>
  </sheetData>
  <mergeCells count="3">
    <mergeCell ref="A1:F1"/>
    <mergeCell ref="G1:L1"/>
    <mergeCell ref="M1:Q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Windows User</cp:lastModifiedBy>
  <dcterms:created xsi:type="dcterms:W3CDTF">2021-10-06T18:25:48Z</dcterms:created>
  <dcterms:modified xsi:type="dcterms:W3CDTF">2021-10-12T16:58:14Z</dcterms:modified>
</cp:coreProperties>
</file>